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Suivi Aide au poste" sheetId="1" r:id="rId1"/>
  </sheets>
  <definedNames>
    <definedName name="_xlnm.Print_Area" localSheetId="0">'Suivi Aide au poste'!$A$1:$L$19</definedName>
  </definedNames>
  <calcPr calcId="145621"/>
</workbook>
</file>

<file path=xl/calcChain.xml><?xml version="1.0" encoding="utf-8"?>
<calcChain xmlns="http://schemas.openxmlformats.org/spreadsheetml/2006/main">
  <c r="B16" i="1" l="1"/>
  <c r="C15" i="1"/>
  <c r="C14" i="1"/>
  <c r="C13" i="1"/>
  <c r="C12" i="1"/>
  <c r="C11" i="1"/>
  <c r="C10" i="1"/>
  <c r="C9" i="1"/>
  <c r="C8" i="1"/>
  <c r="C7" i="1"/>
  <c r="C6" i="1"/>
  <c r="C5" i="1"/>
  <c r="C4" i="1"/>
  <c r="H4" i="1" l="1"/>
  <c r="H5" i="1" s="1"/>
  <c r="L4" i="1" l="1"/>
  <c r="F16" i="1" l="1"/>
  <c r="D16" i="1"/>
  <c r="K15" i="1"/>
  <c r="K14" i="1"/>
  <c r="K13" i="1"/>
  <c r="K12" i="1"/>
  <c r="K11" i="1"/>
  <c r="K10" i="1"/>
  <c r="K9" i="1"/>
  <c r="K8" i="1"/>
  <c r="K7" i="1"/>
  <c r="K6" i="1"/>
  <c r="K5" i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K4" i="1"/>
  <c r="G4" i="1"/>
  <c r="E4" i="1"/>
  <c r="K16" i="1" l="1"/>
  <c r="D17" i="1"/>
  <c r="E5" i="1"/>
  <c r="I4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J4" i="1"/>
  <c r="E6" i="1" l="1"/>
  <c r="I5" i="1"/>
  <c r="J5" i="1"/>
  <c r="H6" i="1"/>
  <c r="E7" i="1" l="1"/>
  <c r="I6" i="1"/>
  <c r="J6" i="1"/>
  <c r="H7" i="1"/>
  <c r="E8" i="1" l="1"/>
  <c r="I7" i="1"/>
  <c r="H8" i="1"/>
  <c r="J7" i="1"/>
  <c r="E9" i="1" l="1"/>
  <c r="I8" i="1"/>
  <c r="H9" i="1"/>
  <c r="J8" i="1"/>
  <c r="E10" i="1" l="1"/>
  <c r="I9" i="1"/>
  <c r="H10" i="1"/>
  <c r="J9" i="1"/>
  <c r="E11" i="1" l="1"/>
  <c r="I10" i="1"/>
  <c r="H11" i="1"/>
  <c r="J10" i="1"/>
  <c r="E12" i="1" l="1"/>
  <c r="I11" i="1"/>
  <c r="J11" i="1"/>
  <c r="H12" i="1"/>
  <c r="E13" i="1" l="1"/>
  <c r="I12" i="1"/>
  <c r="H13" i="1"/>
  <c r="J12" i="1"/>
  <c r="E14" i="1" l="1"/>
  <c r="I13" i="1"/>
  <c r="J13" i="1"/>
  <c r="H14" i="1"/>
  <c r="E15" i="1" l="1"/>
  <c r="I15" i="1" s="1"/>
  <c r="I14" i="1"/>
  <c r="H15" i="1"/>
  <c r="J14" i="1"/>
  <c r="J15" i="1" l="1"/>
</calcChain>
</file>

<file path=xl/sharedStrings.xml><?xml version="1.0" encoding="utf-8"?>
<sst xmlns="http://schemas.openxmlformats.org/spreadsheetml/2006/main" count="15" uniqueCount="15">
  <si>
    <t>EQTP accordé</t>
  </si>
  <si>
    <t>Montant de l'AAP</t>
  </si>
  <si>
    <t>Montant déclaré</t>
  </si>
  <si>
    <t>Montant déclaré cumulé</t>
  </si>
  <si>
    <t>EQTP accordé cumulé</t>
  </si>
  <si>
    <t>Montant plafond  accordé</t>
  </si>
  <si>
    <t>% de consommation</t>
  </si>
  <si>
    <t>Delta accordé / demandé</t>
  </si>
  <si>
    <t>Effectif mensuel déclaré</t>
  </si>
  <si>
    <t>surconsommation:</t>
  </si>
  <si>
    <r>
      <t xml:space="preserve">16 Rue Martel - 75010 PARIS - tel: 01 43 22 04 42 -  </t>
    </r>
    <r>
      <rPr>
        <b/>
        <sz val="14"/>
        <color indexed="62"/>
        <rFont val="Calibri"/>
        <family val="2"/>
      </rPr>
      <t>www.unea.fr</t>
    </r>
  </si>
  <si>
    <t>Montant perçu</t>
  </si>
  <si>
    <t>Montant perçu cumulé</t>
  </si>
  <si>
    <t>Si vous avez plusieurs borderaux de régularisation qui concernent un mois, merci de sommer les montants déclarés et perçus sur le mois correspondant</t>
  </si>
  <si>
    <r>
      <t xml:space="preserve">TABLEAU DE BORD DE SUIVI DES AIDES AU POSTE 
</t>
    </r>
    <r>
      <rPr>
        <b/>
        <sz val="12"/>
        <color rgb="FFFF0000"/>
        <rFont val="Calibri"/>
        <family val="2"/>
        <scheme val="minor"/>
      </rPr>
      <t xml:space="preserve">Ne remplir que les 3 colonnes "vertes" - 
</t>
    </r>
    <r>
      <rPr>
        <b/>
        <sz val="12"/>
        <color rgb="FF0070C0"/>
        <rFont val="Calibri"/>
        <family val="2"/>
        <scheme val="minor"/>
      </rPr>
      <t xml:space="preserve">Entreprise Adaptée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</si>
</sst>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0\ _€_-;\-* #,##0.0000\ _€_-;_-* &quot;-&quot;??\ _€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/>
    <xf numFmtId="11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0" fillId="0" borderId="7" xfId="0" applyFont="1" applyFill="1" applyBorder="1"/>
    <xf numFmtId="165" fontId="0" fillId="0" borderId="0" xfId="0" applyNumberFormat="1" applyFont="1"/>
    <xf numFmtId="0" fontId="5" fillId="0" borderId="0" xfId="0" applyFont="1"/>
    <xf numFmtId="164" fontId="7" fillId="3" borderId="1" xfId="0" applyNumberFormat="1" applyFont="1" applyFill="1" applyBorder="1" applyAlignment="1" applyProtection="1">
      <alignment vertical="center"/>
    </xf>
    <xf numFmtId="164" fontId="7" fillId="3" borderId="2" xfId="0" applyNumberFormat="1" applyFont="1" applyFill="1" applyBorder="1" applyAlignment="1" applyProtection="1">
      <alignment vertical="center"/>
    </xf>
    <xf numFmtId="164" fontId="7" fillId="3" borderId="3" xfId="0" applyNumberFormat="1" applyFont="1" applyFill="1" applyBorder="1" applyAlignment="1" applyProtection="1">
      <alignment vertical="center"/>
    </xf>
    <xf numFmtId="44" fontId="5" fillId="5" borderId="2" xfId="2" applyFont="1" applyFill="1" applyBorder="1" applyAlignment="1">
      <alignment horizontal="center"/>
    </xf>
    <xf numFmtId="164" fontId="6" fillId="5" borderId="2" xfId="0" applyNumberFormat="1" applyFont="1" applyFill="1" applyBorder="1"/>
    <xf numFmtId="164" fontId="6" fillId="5" borderId="3" xfId="0" applyNumberFormat="1" applyFont="1" applyFill="1" applyBorder="1"/>
    <xf numFmtId="44" fontId="0" fillId="0" borderId="1" xfId="4" applyFont="1" applyBorder="1"/>
    <xf numFmtId="0" fontId="0" fillId="3" borderId="1" xfId="0" applyFont="1" applyFill="1" applyBorder="1" applyProtection="1">
      <protection locked="0"/>
    </xf>
    <xf numFmtId="44" fontId="3" fillId="3" borderId="1" xfId="4" applyFont="1" applyFill="1" applyBorder="1" applyProtection="1">
      <protection locked="0"/>
    </xf>
    <xf numFmtId="10" fontId="3" fillId="3" borderId="1" xfId="5" applyNumberFormat="1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43" fontId="3" fillId="3" borderId="1" xfId="3" applyFont="1" applyFill="1" applyBorder="1" applyProtection="1">
      <protection locked="0"/>
    </xf>
    <xf numFmtId="164" fontId="0" fillId="3" borderId="8" xfId="0" applyNumberFormat="1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44" fontId="3" fillId="3" borderId="2" xfId="4" applyFont="1" applyFill="1" applyBorder="1" applyProtection="1">
      <protection locked="0"/>
    </xf>
    <xf numFmtId="164" fontId="0" fillId="3" borderId="2" xfId="0" applyNumberFormat="1" applyFont="1" applyFill="1" applyBorder="1" applyProtection="1">
      <protection locked="0"/>
    </xf>
    <xf numFmtId="43" fontId="3" fillId="3" borderId="2" xfId="3" applyFont="1" applyFill="1" applyBorder="1" applyProtection="1">
      <protection locked="0"/>
    </xf>
    <xf numFmtId="164" fontId="0" fillId="3" borderId="9" xfId="0" applyNumberFormat="1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44" fontId="3" fillId="3" borderId="3" xfId="4" applyFont="1" applyFill="1" applyBorder="1" applyProtection="1">
      <protection locked="0"/>
    </xf>
    <xf numFmtId="164" fontId="0" fillId="3" borderId="3" xfId="0" applyNumberFormat="1" applyFont="1" applyFill="1" applyBorder="1" applyProtection="1">
      <protection locked="0"/>
    </xf>
    <xf numFmtId="43" fontId="3" fillId="3" borderId="3" xfId="3" applyFont="1" applyFill="1" applyBorder="1" applyProtection="1">
      <protection locked="0"/>
    </xf>
    <xf numFmtId="164" fontId="0" fillId="3" borderId="10" xfId="0" applyNumberFormat="1" applyFont="1" applyFill="1" applyBorder="1" applyProtection="1">
      <protection locked="0"/>
    </xf>
    <xf numFmtId="43" fontId="0" fillId="3" borderId="12" xfId="0" applyNumberFormat="1" applyFont="1" applyFill="1" applyBorder="1" applyProtection="1">
      <protection locked="0"/>
    </xf>
    <xf numFmtId="164" fontId="8" fillId="3" borderId="13" xfId="0" applyNumberFormat="1" applyFont="1" applyFill="1" applyBorder="1" applyProtection="1">
      <protection locked="0"/>
    </xf>
    <xf numFmtId="164" fontId="0" fillId="3" borderId="0" xfId="0" applyNumberFormat="1" applyFont="1" applyFill="1" applyProtection="1"/>
    <xf numFmtId="0" fontId="0" fillId="3" borderId="12" xfId="0" applyFont="1" applyFill="1" applyBorder="1" applyProtection="1">
      <protection locked="0"/>
    </xf>
    <xf numFmtId="0" fontId="4" fillId="2" borderId="4" xfId="1" applyFont="1" applyBorder="1" applyAlignment="1" applyProtection="1">
      <alignment horizontal="center" vertical="center" wrapText="1"/>
      <protection locked="0"/>
    </xf>
    <xf numFmtId="0" fontId="4" fillId="2" borderId="5" xfId="1" applyFont="1" applyBorder="1" applyAlignment="1" applyProtection="1">
      <alignment horizontal="center" vertical="center" wrapText="1"/>
      <protection locked="0"/>
    </xf>
    <xf numFmtId="164" fontId="4" fillId="2" borderId="5" xfId="1" applyNumberFormat="1" applyFont="1" applyBorder="1" applyAlignment="1" applyProtection="1">
      <alignment horizontal="center" vertical="center" wrapText="1"/>
      <protection locked="0"/>
    </xf>
    <xf numFmtId="2" fontId="4" fillId="2" borderId="5" xfId="1" applyNumberFormat="1" applyFont="1" applyBorder="1" applyAlignment="1" applyProtection="1">
      <alignment horizontal="center" vertical="center" wrapText="1"/>
      <protection locked="0"/>
    </xf>
    <xf numFmtId="0" fontId="4" fillId="2" borderId="6" xfId="1" applyFont="1" applyBorder="1" applyAlignment="1" applyProtection="1">
      <alignment horizontal="center" vertical="center" wrapText="1"/>
      <protection locked="0"/>
    </xf>
    <xf numFmtId="17" fontId="7" fillId="3" borderId="11" xfId="0" applyNumberFormat="1" applyFont="1" applyFill="1" applyBorder="1" applyProtection="1"/>
    <xf numFmtId="0" fontId="0" fillId="5" borderId="1" xfId="0" applyFont="1" applyFill="1" applyBorder="1" applyProtection="1">
      <protection locked="0"/>
    </xf>
    <xf numFmtId="0" fontId="0" fillId="5" borderId="2" xfId="0" applyFont="1" applyFill="1" applyBorder="1" applyProtection="1">
      <protection locked="0"/>
    </xf>
    <xf numFmtId="0" fontId="0" fillId="5" borderId="3" xfId="0" applyFont="1" applyFill="1" applyBorder="1" applyProtection="1">
      <protection locked="0"/>
    </xf>
    <xf numFmtId="44" fontId="5" fillId="5" borderId="2" xfId="2" applyFont="1" applyFill="1" applyBorder="1" applyAlignment="1" applyProtection="1">
      <alignment horizontal="center"/>
      <protection locked="0"/>
    </xf>
    <xf numFmtId="164" fontId="6" fillId="5" borderId="2" xfId="0" applyNumberFormat="1" applyFont="1" applyFill="1" applyBorder="1" applyAlignment="1" applyProtection="1">
      <alignment vertical="center"/>
      <protection locked="0"/>
    </xf>
    <xf numFmtId="164" fontId="6" fillId="5" borderId="3" xfId="0" applyNumberFormat="1" applyFont="1" applyFill="1" applyBorder="1" applyAlignment="1" applyProtection="1">
      <alignment vertical="center"/>
      <protection locked="0"/>
    </xf>
    <xf numFmtId="0" fontId="14" fillId="0" borderId="0" xfId="0" applyFont="1"/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</cellXfs>
  <cellStyles count="6">
    <cellStyle name="Accent4" xfId="1" builtinId="41"/>
    <cellStyle name="Euro" xfId="2"/>
    <cellStyle name="Milliers" xfId="3" builtinId="3"/>
    <cellStyle name="Monétaire" xfId="4" builtinId="4"/>
    <cellStyle name="Normal" xfId="0" builtinId="0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2</xdr:col>
      <xdr:colOff>400050</xdr:colOff>
      <xdr:row>0</xdr:row>
      <xdr:rowOff>762000</xdr:rowOff>
    </xdr:to>
    <xdr:pic>
      <xdr:nvPicPr>
        <xdr:cNvPr id="1029" name="Image 0" descr="logo_seu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914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topLeftCell="A3" zoomScale="120" zoomScaleNormal="165" zoomScaleSheetLayoutView="120" workbookViewId="0">
      <selection activeCell="D19" sqref="D19"/>
    </sheetView>
  </sheetViews>
  <sheetFormatPr baseColWidth="10" defaultRowHeight="15" x14ac:dyDescent="0.25"/>
  <cols>
    <col min="5" max="5" width="12.85546875" bestFit="1" customWidth="1"/>
    <col min="6" max="6" width="13.28515625" bestFit="1" customWidth="1"/>
    <col min="7" max="7" width="7.85546875" bestFit="1" customWidth="1"/>
    <col min="8" max="8" width="12.85546875" bestFit="1" customWidth="1"/>
    <col min="9" max="9" width="11.28515625" bestFit="1" customWidth="1"/>
    <col min="10" max="10" width="12.85546875" bestFit="1" customWidth="1"/>
    <col min="12" max="12" width="13.28515625" bestFit="1" customWidth="1"/>
  </cols>
  <sheetData>
    <row r="1" spans="1:12" ht="63" customHeight="1" thickBot="1" x14ac:dyDescent="0.3">
      <c r="A1" s="4"/>
      <c r="B1" s="4"/>
      <c r="C1" s="49" t="s">
        <v>10</v>
      </c>
      <c r="D1" s="50"/>
      <c r="E1" s="50"/>
      <c r="F1" s="50"/>
      <c r="G1" s="50"/>
      <c r="H1" s="50"/>
      <c r="I1" s="50"/>
      <c r="J1" s="50"/>
      <c r="K1" s="50"/>
      <c r="L1" s="50"/>
    </row>
    <row r="2" spans="1:12" ht="63" customHeight="1" thickBot="1" x14ac:dyDescent="0.3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s="1" customFormat="1" ht="45.75" thickBot="1" x14ac:dyDescent="0.3">
      <c r="A3" s="36"/>
      <c r="B3" s="37" t="s">
        <v>0</v>
      </c>
      <c r="C3" s="37" t="s">
        <v>1</v>
      </c>
      <c r="D3" s="38" t="s">
        <v>2</v>
      </c>
      <c r="E3" s="38" t="s">
        <v>3</v>
      </c>
      <c r="F3" s="38" t="s">
        <v>11</v>
      </c>
      <c r="G3" s="37" t="s">
        <v>4</v>
      </c>
      <c r="H3" s="38" t="s">
        <v>5</v>
      </c>
      <c r="I3" s="39" t="s">
        <v>6</v>
      </c>
      <c r="J3" s="37" t="s">
        <v>7</v>
      </c>
      <c r="K3" s="37" t="s">
        <v>8</v>
      </c>
      <c r="L3" s="40" t="s">
        <v>12</v>
      </c>
    </row>
    <row r="4" spans="1:12" x14ac:dyDescent="0.25">
      <c r="A4" s="41">
        <v>42736</v>
      </c>
      <c r="B4" s="42"/>
      <c r="C4" s="15">
        <f>9.76*0.8*151.67</f>
        <v>1184.2393599999998</v>
      </c>
      <c r="D4" s="45"/>
      <c r="E4" s="9">
        <f>D4</f>
        <v>0</v>
      </c>
      <c r="F4" s="12"/>
      <c r="G4" s="16">
        <f>B4</f>
        <v>0</v>
      </c>
      <c r="H4" s="17">
        <f>G4*C4</f>
        <v>0</v>
      </c>
      <c r="I4" s="18">
        <f>IF(E4=0,0,E4/H4)</f>
        <v>0</v>
      </c>
      <c r="J4" s="19">
        <f>H4-E4</f>
        <v>0</v>
      </c>
      <c r="K4" s="20">
        <f>D4/C4</f>
        <v>0</v>
      </c>
      <c r="L4" s="21">
        <f>F4</f>
        <v>0</v>
      </c>
    </row>
    <row r="5" spans="1:12" x14ac:dyDescent="0.25">
      <c r="A5" s="41">
        <v>42767</v>
      </c>
      <c r="B5" s="43"/>
      <c r="C5" s="15">
        <f t="shared" ref="C5:C15" si="0">9.76*0.8*151.67</f>
        <v>1184.2393599999998</v>
      </c>
      <c r="D5" s="45"/>
      <c r="E5" s="10">
        <f>D5+E4</f>
        <v>0</v>
      </c>
      <c r="F5" s="12"/>
      <c r="G5" s="22">
        <f>B5+G4</f>
        <v>0</v>
      </c>
      <c r="H5" s="23">
        <f>C5*B5+H4</f>
        <v>0</v>
      </c>
      <c r="I5" s="18">
        <f t="shared" ref="I5:I15" si="1">IF(E5=0,0,E5/H5)</f>
        <v>0</v>
      </c>
      <c r="J5" s="24">
        <f t="shared" ref="J5:J15" si="2">H5-E5</f>
        <v>0</v>
      </c>
      <c r="K5" s="25">
        <f t="shared" ref="K5:K15" si="3">D5/C5</f>
        <v>0</v>
      </c>
      <c r="L5" s="26">
        <f>L4+F5</f>
        <v>0</v>
      </c>
    </row>
    <row r="6" spans="1:12" x14ac:dyDescent="0.25">
      <c r="A6" s="41">
        <v>42795</v>
      </c>
      <c r="B6" s="43"/>
      <c r="C6" s="15">
        <f t="shared" si="0"/>
        <v>1184.2393599999998</v>
      </c>
      <c r="D6" s="45"/>
      <c r="E6" s="10">
        <f t="shared" ref="E6:E15" si="4">D6+E5</f>
        <v>0</v>
      </c>
      <c r="F6" s="12"/>
      <c r="G6" s="22">
        <f t="shared" ref="G6:G15" si="5">B6+G5</f>
        <v>0</v>
      </c>
      <c r="H6" s="23">
        <f t="shared" ref="H6:H14" si="6">C6*B6+H5</f>
        <v>0</v>
      </c>
      <c r="I6" s="18">
        <f t="shared" si="1"/>
        <v>0</v>
      </c>
      <c r="J6" s="24">
        <f t="shared" si="2"/>
        <v>0</v>
      </c>
      <c r="K6" s="25">
        <f t="shared" si="3"/>
        <v>0</v>
      </c>
      <c r="L6" s="26">
        <f t="shared" ref="L6:L15" si="7">L5+F6</f>
        <v>0</v>
      </c>
    </row>
    <row r="7" spans="1:12" x14ac:dyDescent="0.25">
      <c r="A7" s="41">
        <v>42826</v>
      </c>
      <c r="B7" s="43"/>
      <c r="C7" s="15">
        <f t="shared" si="0"/>
        <v>1184.2393599999998</v>
      </c>
      <c r="D7" s="45"/>
      <c r="E7" s="10">
        <f t="shared" si="4"/>
        <v>0</v>
      </c>
      <c r="F7" s="12"/>
      <c r="G7" s="22">
        <f t="shared" si="5"/>
        <v>0</v>
      </c>
      <c r="H7" s="23">
        <f t="shared" si="6"/>
        <v>0</v>
      </c>
      <c r="I7" s="18">
        <f t="shared" si="1"/>
        <v>0</v>
      </c>
      <c r="J7" s="24">
        <f t="shared" si="2"/>
        <v>0</v>
      </c>
      <c r="K7" s="25">
        <f t="shared" si="3"/>
        <v>0</v>
      </c>
      <c r="L7" s="26">
        <f t="shared" si="7"/>
        <v>0</v>
      </c>
    </row>
    <row r="8" spans="1:12" x14ac:dyDescent="0.25">
      <c r="A8" s="41">
        <v>42856</v>
      </c>
      <c r="B8" s="43"/>
      <c r="C8" s="15">
        <f t="shared" si="0"/>
        <v>1184.2393599999998</v>
      </c>
      <c r="D8" s="45"/>
      <c r="E8" s="10">
        <f t="shared" si="4"/>
        <v>0</v>
      </c>
      <c r="F8" s="12"/>
      <c r="G8" s="22">
        <f t="shared" si="5"/>
        <v>0</v>
      </c>
      <c r="H8" s="23">
        <f t="shared" si="6"/>
        <v>0</v>
      </c>
      <c r="I8" s="18">
        <f t="shared" si="1"/>
        <v>0</v>
      </c>
      <c r="J8" s="24">
        <f t="shared" si="2"/>
        <v>0</v>
      </c>
      <c r="K8" s="25">
        <f t="shared" si="3"/>
        <v>0</v>
      </c>
      <c r="L8" s="26">
        <f t="shared" si="7"/>
        <v>0</v>
      </c>
    </row>
    <row r="9" spans="1:12" x14ac:dyDescent="0.25">
      <c r="A9" s="41">
        <v>42887</v>
      </c>
      <c r="B9" s="43"/>
      <c r="C9" s="15">
        <f t="shared" si="0"/>
        <v>1184.2393599999998</v>
      </c>
      <c r="D9" s="45"/>
      <c r="E9" s="10">
        <f t="shared" si="4"/>
        <v>0</v>
      </c>
      <c r="F9" s="12"/>
      <c r="G9" s="22">
        <f t="shared" si="5"/>
        <v>0</v>
      </c>
      <c r="H9" s="23">
        <f t="shared" si="6"/>
        <v>0</v>
      </c>
      <c r="I9" s="18">
        <f t="shared" si="1"/>
        <v>0</v>
      </c>
      <c r="J9" s="24">
        <f t="shared" si="2"/>
        <v>0</v>
      </c>
      <c r="K9" s="25">
        <f t="shared" si="3"/>
        <v>0</v>
      </c>
      <c r="L9" s="26">
        <f t="shared" si="7"/>
        <v>0</v>
      </c>
    </row>
    <row r="10" spans="1:12" x14ac:dyDescent="0.25">
      <c r="A10" s="41">
        <v>42917</v>
      </c>
      <c r="B10" s="43"/>
      <c r="C10" s="15">
        <f t="shared" si="0"/>
        <v>1184.2393599999998</v>
      </c>
      <c r="D10" s="45"/>
      <c r="E10" s="10">
        <f t="shared" si="4"/>
        <v>0</v>
      </c>
      <c r="F10" s="12"/>
      <c r="G10" s="22">
        <f t="shared" si="5"/>
        <v>0</v>
      </c>
      <c r="H10" s="23">
        <f t="shared" si="6"/>
        <v>0</v>
      </c>
      <c r="I10" s="18">
        <f t="shared" si="1"/>
        <v>0</v>
      </c>
      <c r="J10" s="24">
        <f t="shared" si="2"/>
        <v>0</v>
      </c>
      <c r="K10" s="25">
        <f t="shared" si="3"/>
        <v>0</v>
      </c>
      <c r="L10" s="26">
        <f t="shared" si="7"/>
        <v>0</v>
      </c>
    </row>
    <row r="11" spans="1:12" x14ac:dyDescent="0.25">
      <c r="A11" s="41">
        <v>42948</v>
      </c>
      <c r="B11" s="43"/>
      <c r="C11" s="15">
        <f t="shared" si="0"/>
        <v>1184.2393599999998</v>
      </c>
      <c r="D11" s="45"/>
      <c r="E11" s="10">
        <f t="shared" si="4"/>
        <v>0</v>
      </c>
      <c r="F11" s="12"/>
      <c r="G11" s="22">
        <f t="shared" si="5"/>
        <v>0</v>
      </c>
      <c r="H11" s="23">
        <f t="shared" si="6"/>
        <v>0</v>
      </c>
      <c r="I11" s="18">
        <f t="shared" si="1"/>
        <v>0</v>
      </c>
      <c r="J11" s="24">
        <f t="shared" si="2"/>
        <v>0</v>
      </c>
      <c r="K11" s="25">
        <f t="shared" si="3"/>
        <v>0</v>
      </c>
      <c r="L11" s="26">
        <f t="shared" si="7"/>
        <v>0</v>
      </c>
    </row>
    <row r="12" spans="1:12" x14ac:dyDescent="0.25">
      <c r="A12" s="41">
        <v>42979</v>
      </c>
      <c r="B12" s="43"/>
      <c r="C12" s="15">
        <f t="shared" si="0"/>
        <v>1184.2393599999998</v>
      </c>
      <c r="D12" s="46"/>
      <c r="E12" s="10">
        <f t="shared" si="4"/>
        <v>0</v>
      </c>
      <c r="F12" s="13"/>
      <c r="G12" s="22">
        <f t="shared" si="5"/>
        <v>0</v>
      </c>
      <c r="H12" s="23">
        <f t="shared" si="6"/>
        <v>0</v>
      </c>
      <c r="I12" s="18">
        <f t="shared" si="1"/>
        <v>0</v>
      </c>
      <c r="J12" s="24">
        <f t="shared" si="2"/>
        <v>0</v>
      </c>
      <c r="K12" s="25">
        <f t="shared" si="3"/>
        <v>0</v>
      </c>
      <c r="L12" s="26">
        <f t="shared" si="7"/>
        <v>0</v>
      </c>
    </row>
    <row r="13" spans="1:12" x14ac:dyDescent="0.25">
      <c r="A13" s="41">
        <v>43009</v>
      </c>
      <c r="B13" s="43"/>
      <c r="C13" s="15">
        <f t="shared" si="0"/>
        <v>1184.2393599999998</v>
      </c>
      <c r="D13" s="46"/>
      <c r="E13" s="10">
        <f t="shared" si="4"/>
        <v>0</v>
      </c>
      <c r="F13" s="13"/>
      <c r="G13" s="22">
        <f t="shared" si="5"/>
        <v>0</v>
      </c>
      <c r="H13" s="23">
        <f t="shared" si="6"/>
        <v>0</v>
      </c>
      <c r="I13" s="18">
        <f t="shared" si="1"/>
        <v>0</v>
      </c>
      <c r="J13" s="24">
        <f t="shared" si="2"/>
        <v>0</v>
      </c>
      <c r="K13" s="25">
        <f t="shared" si="3"/>
        <v>0</v>
      </c>
      <c r="L13" s="26">
        <f t="shared" si="7"/>
        <v>0</v>
      </c>
    </row>
    <row r="14" spans="1:12" x14ac:dyDescent="0.25">
      <c r="A14" s="41">
        <v>43040</v>
      </c>
      <c r="B14" s="43"/>
      <c r="C14" s="15">
        <f t="shared" si="0"/>
        <v>1184.2393599999998</v>
      </c>
      <c r="D14" s="46"/>
      <c r="E14" s="10">
        <f t="shared" si="4"/>
        <v>0</v>
      </c>
      <c r="F14" s="13"/>
      <c r="G14" s="22">
        <f t="shared" si="5"/>
        <v>0</v>
      </c>
      <c r="H14" s="23">
        <f t="shared" si="6"/>
        <v>0</v>
      </c>
      <c r="I14" s="18">
        <f t="shared" si="1"/>
        <v>0</v>
      </c>
      <c r="J14" s="24">
        <f t="shared" si="2"/>
        <v>0</v>
      </c>
      <c r="K14" s="25">
        <f t="shared" si="3"/>
        <v>0</v>
      </c>
      <c r="L14" s="26">
        <f t="shared" si="7"/>
        <v>0</v>
      </c>
    </row>
    <row r="15" spans="1:12" ht="15.75" thickBot="1" x14ac:dyDescent="0.3">
      <c r="A15" s="41">
        <v>43070</v>
      </c>
      <c r="B15" s="44"/>
      <c r="C15" s="15">
        <f t="shared" si="0"/>
        <v>1184.2393599999998</v>
      </c>
      <c r="D15" s="47"/>
      <c r="E15" s="11">
        <f t="shared" si="4"/>
        <v>0</v>
      </c>
      <c r="F15" s="14"/>
      <c r="G15" s="27">
        <f t="shared" si="5"/>
        <v>0</v>
      </c>
      <c r="H15" s="28">
        <f>C15*B15+H14</f>
        <v>0</v>
      </c>
      <c r="I15" s="18">
        <f t="shared" si="1"/>
        <v>0</v>
      </c>
      <c r="J15" s="29">
        <f t="shared" si="2"/>
        <v>0</v>
      </c>
      <c r="K15" s="30">
        <f t="shared" si="3"/>
        <v>0</v>
      </c>
      <c r="L15" s="31">
        <f t="shared" si="7"/>
        <v>0</v>
      </c>
    </row>
    <row r="16" spans="1:12" ht="15.75" thickBot="1" x14ac:dyDescent="0.3">
      <c r="A16" s="4"/>
      <c r="B16" s="35">
        <f>IF(SUM(B4:B15)=0,0,AVERAGE(B4:B15))</f>
        <v>0</v>
      </c>
      <c r="C16" s="4"/>
      <c r="D16" s="33">
        <f>SUM(D4:D15)</f>
        <v>0</v>
      </c>
      <c r="E16" s="5"/>
      <c r="F16" s="33">
        <f>SUM(F4:F15)</f>
        <v>0</v>
      </c>
      <c r="G16" s="4"/>
      <c r="H16" s="6"/>
      <c r="I16" s="4"/>
      <c r="J16" s="4"/>
      <c r="K16" s="32">
        <f>AVERAGE(K4:K15)</f>
        <v>0</v>
      </c>
      <c r="L16" s="4"/>
    </row>
    <row r="17" spans="1:12" x14ac:dyDescent="0.25">
      <c r="A17" s="4"/>
      <c r="B17" s="8" t="s">
        <v>9</v>
      </c>
      <c r="C17" s="4"/>
      <c r="D17" s="34">
        <f>D16-F16</f>
        <v>0</v>
      </c>
      <c r="E17" s="4"/>
      <c r="F17" s="4"/>
      <c r="G17" s="4"/>
      <c r="H17" s="4"/>
      <c r="I17" s="4"/>
      <c r="J17" s="4"/>
      <c r="K17" s="7"/>
      <c r="L17" s="4"/>
    </row>
    <row r="18" spans="1:12" x14ac:dyDescent="0.25">
      <c r="K18" s="2"/>
    </row>
    <row r="19" spans="1:12" x14ac:dyDescent="0.25">
      <c r="B19" s="48" t="s">
        <v>13</v>
      </c>
    </row>
    <row r="31" spans="1:12" x14ac:dyDescent="0.25">
      <c r="F31" s="3"/>
    </row>
  </sheetData>
  <mergeCells count="2">
    <mergeCell ref="C1:L1"/>
    <mergeCell ref="A2:L2"/>
  </mergeCell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 Aide au poste</vt:lpstr>
      <vt:lpstr>'Suivi Aide au poste'!Zone_d_impression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CITERNE</dc:creator>
  <cp:lastModifiedBy>Sébastien CITERNE</cp:lastModifiedBy>
  <cp:lastPrinted>2012-07-27T14:07:05Z</cp:lastPrinted>
  <dcterms:created xsi:type="dcterms:W3CDTF">2012-07-18T11:54:33Z</dcterms:created>
  <dcterms:modified xsi:type="dcterms:W3CDTF">2017-09-20T08:48:38Z</dcterms:modified>
</cp:coreProperties>
</file>